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187e80bfd1f8ff9/SolveIt LLC II/Financials on ROI/"/>
    </mc:Choice>
  </mc:AlternateContent>
  <xr:revisionPtr revIDLastSave="1" documentId="8_{E1FC2959-1006-4EB7-8549-B36951EBA3A6}" xr6:coauthVersionLast="47" xr6:coauthVersionMax="47" xr10:uidLastSave="{EC69BBB1-D2ED-4DE7-8E16-EC3A245B81C8}"/>
  <bookViews>
    <workbookView xWindow="-120" yWindow="-120" windowWidth="29040" windowHeight="15840" xr2:uid="{00000000-000D-0000-FFFF-FFFF00000000}"/>
  </bookViews>
  <sheets>
    <sheet name="Overview" sheetId="4" r:id="rId1"/>
    <sheet name="Labor Savings" sheetId="1" r:id="rId2"/>
    <sheet name="Incremental Profits" sheetId="2" r:id="rId3"/>
    <sheet name="Financial Benefi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D34" i="3" s="1"/>
  <c r="D29" i="3"/>
  <c r="D28" i="3"/>
  <c r="F30" i="3" s="1"/>
  <c r="D24" i="3"/>
  <c r="D23" i="3"/>
  <c r="F25" i="3" l="1"/>
  <c r="D33" i="3"/>
  <c r="F36" i="3" s="1"/>
  <c r="F38" i="3" s="1"/>
  <c r="F40" i="3" l="1"/>
  <c r="C36" i="1" l="1"/>
  <c r="G15" i="2"/>
  <c r="G18" i="2" s="1"/>
  <c r="G21" i="2" s="1"/>
  <c r="G24" i="2" s="1"/>
  <c r="G28" i="2" s="1"/>
  <c r="G32" i="2" s="1"/>
  <c r="E15" i="1"/>
  <c r="E18" i="1" s="1"/>
  <c r="E21" i="1" s="1"/>
  <c r="E24" i="1" s="1"/>
  <c r="E28" i="1" s="1"/>
  <c r="E31" i="1" s="1"/>
  <c r="C33" i="1" l="1"/>
  <c r="C35" i="1" s="1"/>
  <c r="E38" i="1" s="1"/>
  <c r="E41" i="1" s="1"/>
  <c r="E43" i="1" s="1"/>
</calcChain>
</file>

<file path=xl/sharedStrings.xml><?xml version="1.0" encoding="utf-8"?>
<sst xmlns="http://schemas.openxmlformats.org/spreadsheetml/2006/main" count="92" uniqueCount="61">
  <si>
    <t>Operating Days</t>
  </si>
  <si>
    <t>Bed Turns / Day</t>
  </si>
  <si>
    <t>Annual Procedures / Bed</t>
  </si>
  <si>
    <t>Time Savings (Minutes) / Procedure</t>
  </si>
  <si>
    <t>Annual Time Savings (Minutes)</t>
  </si>
  <si>
    <t>Floor Donation Time (Minutes) / Procedure</t>
  </si>
  <si>
    <t>Annual Labor Savings (Hours)</t>
  </si>
  <si>
    <t>Hourly Labor Rate Including Benefits</t>
  </si>
  <si>
    <t>Annual Labor Savings / Bed</t>
  </si>
  <si>
    <t>Number of Beds</t>
  </si>
  <si>
    <t>Total Annual Labor Savings</t>
  </si>
  <si>
    <t>Bed / Turns day</t>
  </si>
  <si>
    <t>Additional Annual Procedures / Bed</t>
  </si>
  <si>
    <t>Yield</t>
  </si>
  <si>
    <t>Additional Annual Liters / Bed</t>
  </si>
  <si>
    <t>Annual Incremental Contribution Margin / Bed</t>
  </si>
  <si>
    <t>Total Annual Incremental Contribution Margin</t>
  </si>
  <si>
    <t>Annual Liters / Bed</t>
  </si>
  <si>
    <t>Total Annual Liters</t>
  </si>
  <si>
    <t>Savings/Liter</t>
  </si>
  <si>
    <t>Savings/Procedure @80% Yield</t>
  </si>
  <si>
    <t>Assumptions:</t>
  </si>
  <si>
    <t># of Beds</t>
  </si>
  <si>
    <t># of Supply Carts</t>
  </si>
  <si>
    <t>Annual Production Days</t>
  </si>
  <si>
    <t>Labor $ Savings / Proc.</t>
  </si>
  <si>
    <t>Supply Carts</t>
  </si>
  <si>
    <t>Transport Carts</t>
  </si>
  <si>
    <t>Total System Cost</t>
  </si>
  <si>
    <t>Production:</t>
  </si>
  <si>
    <t>Annual Procedures  - Center</t>
  </si>
  <si>
    <t>ROI (Months):</t>
  </si>
  <si>
    <t>Total Annual Savings</t>
  </si>
  <si>
    <t>Monthly Savings</t>
  </si>
  <si>
    <t># of Months Payback</t>
  </si>
  <si>
    <t># of Transport Carts( 20 Tray)</t>
  </si>
  <si>
    <t>HEMOBOLIZE System Cost:</t>
  </si>
  <si>
    <t xml:space="preserve"> Labor Savings</t>
  </si>
  <si>
    <t>Incremental Profits</t>
  </si>
  <si>
    <t>Financial Benefit</t>
  </si>
  <si>
    <t>Contact for Product Information/Ordering</t>
  </si>
  <si>
    <t>Bob Wright</t>
  </si>
  <si>
    <t>Plasma Product Specialist</t>
  </si>
  <si>
    <t>941.875.1964</t>
  </si>
  <si>
    <t>bobwright@trippnt.com</t>
  </si>
  <si>
    <t>Review Other Workbook Tabs Below</t>
  </si>
  <si>
    <t xml:space="preserve"> </t>
  </si>
  <si>
    <t>"Softgoods at Bedside"</t>
  </si>
  <si>
    <t xml:space="preserve">Cells in Yellow are variables.    Cells in Green show the results.  </t>
  </si>
  <si>
    <t>Incremental Profits, and Financial Benefits of the "Softgoods at Bedside" system.</t>
  </si>
  <si>
    <t>Plug in  your numbers in the Yellow Variable Cells to see the Benefits!</t>
  </si>
  <si>
    <t>For purposes of illustration, prices used are MSRP. Based on your volume</t>
  </si>
  <si>
    <t>Time Savings (Minutes) / Procedure*</t>
  </si>
  <si>
    <t>Contribution Margin / Liter*</t>
  </si>
  <si>
    <t>*Based on observed center operations</t>
  </si>
  <si>
    <t>*Contribution margin = price/liter - variable cost/liter</t>
  </si>
  <si>
    <r>
      <t xml:space="preserve">The three tabs below are worksheets that  will calculate the </t>
    </r>
    <r>
      <rPr>
        <b/>
        <sz val="16"/>
        <rFont val="Calibri"/>
        <family val="2"/>
        <scheme val="minor"/>
      </rPr>
      <t>estimated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Labor Savings,</t>
    </r>
  </si>
  <si>
    <t>Price - SG Access Cart*</t>
  </si>
  <si>
    <t>Price - SG Transport Cart*</t>
  </si>
  <si>
    <t>and specific cart type, we will be glad to quote your respective tiered pricing.</t>
  </si>
  <si>
    <t>*For purposes of illustration, prices used are MSRP. Based on your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</si>
</sst>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_);_(&quot;$&quot;* \(#,##0.00\);_(&quot;$&quot;* &quot;-&quot;_);_(@_)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2" borderId="0" xfId="0" applyFont="1" applyFill="1"/>
    <xf numFmtId="0" fontId="4" fillId="2" borderId="1" xfId="0" applyFont="1" applyFill="1" applyBorder="1"/>
    <xf numFmtId="44" fontId="4" fillId="2" borderId="1" xfId="0" applyNumberFormat="1" applyFont="1" applyFill="1" applyBorder="1"/>
    <xf numFmtId="44" fontId="4" fillId="0" borderId="0" xfId="0" applyNumberFormat="1" applyFont="1"/>
    <xf numFmtId="44" fontId="4" fillId="3" borderId="2" xfId="0" applyNumberFormat="1" applyFont="1" applyFill="1" applyBorder="1"/>
    <xf numFmtId="44" fontId="4" fillId="3" borderId="0" xfId="0" applyNumberFormat="1" applyFont="1" applyFill="1"/>
    <xf numFmtId="9" fontId="4" fillId="0" borderId="0" xfId="0" applyNumberFormat="1" applyFont="1"/>
    <xf numFmtId="0" fontId="4" fillId="0" borderId="1" xfId="0" applyFont="1" applyBorder="1"/>
    <xf numFmtId="9" fontId="4" fillId="2" borderId="1" xfId="0" applyNumberFormat="1" applyFont="1" applyFill="1" applyBorder="1"/>
    <xf numFmtId="42" fontId="4" fillId="0" borderId="0" xfId="0" applyNumberFormat="1" applyFont="1"/>
    <xf numFmtId="164" fontId="4" fillId="0" borderId="0" xfId="1" applyNumberFormat="1" applyFont="1"/>
    <xf numFmtId="164" fontId="4" fillId="3" borderId="1" xfId="1" applyNumberFormat="1" applyFont="1" applyFill="1" applyBorder="1"/>
    <xf numFmtId="0" fontId="1" fillId="0" borderId="0" xfId="0" applyFont="1"/>
    <xf numFmtId="44" fontId="4" fillId="2" borderId="0" xfId="0" applyNumberFormat="1" applyFont="1" applyFill="1"/>
    <xf numFmtId="44" fontId="4" fillId="0" borderId="1" xfId="0" applyNumberFormat="1" applyFont="1" applyBorder="1"/>
    <xf numFmtId="2" fontId="4" fillId="3" borderId="2" xfId="0" applyNumberFormat="1" applyFont="1" applyFill="1" applyBorder="1"/>
    <xf numFmtId="164" fontId="4" fillId="3" borderId="2" xfId="1" applyNumberFormat="1" applyFont="1" applyFill="1" applyBorder="1"/>
    <xf numFmtId="165" fontId="4" fillId="2" borderId="1" xfId="0" applyNumberFormat="1" applyFont="1" applyFill="1" applyBorder="1"/>
    <xf numFmtId="165" fontId="4" fillId="3" borderId="2" xfId="0" applyNumberFormat="1" applyFont="1" applyFill="1" applyBorder="1"/>
    <xf numFmtId="2" fontId="4" fillId="0" borderId="0" xfId="0" applyNumberFormat="1" applyFont="1"/>
    <xf numFmtId="44" fontId="7" fillId="2" borderId="0" xfId="0" applyNumberFormat="1" applyFont="1" applyFill="1"/>
    <xf numFmtId="0" fontId="8" fillId="0" borderId="0" xfId="0" applyFont="1"/>
    <xf numFmtId="0" fontId="7" fillId="0" borderId="0" xfId="0" applyFont="1"/>
    <xf numFmtId="0" fontId="9" fillId="0" borderId="0" xfId="0" applyFont="1"/>
    <xf numFmtId="2" fontId="7" fillId="0" borderId="0" xfId="0" applyNumberFormat="1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419100</xdr:colOff>
      <xdr:row>11</xdr:row>
      <xdr:rowOff>18772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F7174-CB0C-4838-BBDC-46557E45F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1543050" cy="212379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5</xdr:row>
      <xdr:rowOff>9525</xdr:rowOff>
    </xdr:from>
    <xdr:to>
      <xdr:col>7</xdr:col>
      <xdr:colOff>13984</xdr:colOff>
      <xdr:row>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B8869-FD86-41FA-A2FA-430F0F73D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1066800"/>
          <a:ext cx="1899934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0</xdr:col>
      <xdr:colOff>1685925</xdr:colOff>
      <xdr:row>8</xdr:row>
      <xdr:rowOff>9247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D29397-462C-47B9-A56B-7060F5ABB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8100"/>
          <a:ext cx="1543050" cy="212379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3</xdr:row>
      <xdr:rowOff>161925</xdr:rowOff>
    </xdr:from>
    <xdr:to>
      <xdr:col>4</xdr:col>
      <xdr:colOff>423560</xdr:colOff>
      <xdr:row>5</xdr:row>
      <xdr:rowOff>285750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7FC493-3E5C-49E3-92BD-1523F57D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6" y="942975"/>
          <a:ext cx="1899934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409575</xdr:colOff>
      <xdr:row>8</xdr:row>
      <xdr:rowOff>75922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D172A6-8CE5-413D-8B5C-1BE6914C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200"/>
          <a:ext cx="1543050" cy="2123797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</xdr:row>
      <xdr:rowOff>142875</xdr:rowOff>
    </xdr:from>
    <xdr:to>
      <xdr:col>6</xdr:col>
      <xdr:colOff>299734</xdr:colOff>
      <xdr:row>6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0AEC46-C760-41FD-87D9-F94153A8D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866775"/>
          <a:ext cx="1899934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2</xdr:col>
      <xdr:colOff>438150</xdr:colOff>
      <xdr:row>8</xdr:row>
      <xdr:rowOff>9247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4CB57-078D-43FD-9BDF-1C86FEAE0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"/>
          <a:ext cx="1543050" cy="2123797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3</xdr:row>
      <xdr:rowOff>171450</xdr:rowOff>
    </xdr:from>
    <xdr:to>
      <xdr:col>5</xdr:col>
      <xdr:colOff>414034</xdr:colOff>
      <xdr:row>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C00DE6-97F7-4CD9-BC29-C9F77BB7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895350"/>
          <a:ext cx="1899934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FD3E-5324-4A3F-B3DC-AA421C30E8C6}">
  <sheetPr>
    <pageSetUpPr fitToPage="1"/>
  </sheetPr>
  <dimension ref="A4:L25"/>
  <sheetViews>
    <sheetView showGridLines="0" tabSelected="1" workbookViewId="0">
      <selection activeCell="N10" sqref="N10"/>
    </sheetView>
  </sheetViews>
  <sheetFormatPr defaultRowHeight="15" x14ac:dyDescent="0.25"/>
  <sheetData>
    <row r="4" spans="1:12" ht="23.25" x14ac:dyDescent="0.35">
      <c r="D4" s="34" t="s">
        <v>47</v>
      </c>
      <c r="E4" s="34"/>
      <c r="F4" s="34"/>
      <c r="G4" s="34"/>
      <c r="H4" s="34"/>
    </row>
    <row r="13" spans="1:12" ht="21" x14ac:dyDescent="0.35">
      <c r="A13" s="31" t="s">
        <v>56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0"/>
    </row>
    <row r="14" spans="1:12" ht="21" x14ac:dyDescent="0.35">
      <c r="A14" s="31" t="s">
        <v>49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0"/>
    </row>
    <row r="15" spans="1:12" ht="21" x14ac:dyDescent="0.3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0"/>
    </row>
    <row r="16" spans="1:12" ht="21" x14ac:dyDescent="0.35">
      <c r="A16" s="31" t="s">
        <v>48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0"/>
    </row>
    <row r="17" spans="1:12" ht="21" x14ac:dyDescent="0.3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0"/>
    </row>
    <row r="18" spans="1:12" ht="21" x14ac:dyDescent="0.35">
      <c r="A18" s="31" t="s">
        <v>50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0"/>
    </row>
    <row r="19" spans="1:12" ht="21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0"/>
    </row>
    <row r="20" spans="1:12" ht="21" x14ac:dyDescent="0.35">
      <c r="A20" s="32" t="s">
        <v>51</v>
      </c>
      <c r="B20" s="33"/>
      <c r="C20" s="33"/>
      <c r="D20" s="33"/>
      <c r="E20" s="33"/>
      <c r="F20" s="33"/>
      <c r="G20" s="33"/>
      <c r="H20" s="33"/>
      <c r="I20" s="33"/>
      <c r="J20" s="31"/>
      <c r="K20" s="31"/>
      <c r="L20" s="30"/>
    </row>
    <row r="21" spans="1:12" ht="21" x14ac:dyDescent="0.35">
      <c r="A21" s="32" t="s">
        <v>59</v>
      </c>
      <c r="B21" s="33"/>
      <c r="C21" s="33"/>
      <c r="D21" s="33"/>
      <c r="E21" s="33"/>
      <c r="F21" s="33"/>
      <c r="G21" s="33"/>
      <c r="H21" s="33"/>
      <c r="I21" s="33"/>
      <c r="J21" s="31"/>
      <c r="K21" s="31"/>
      <c r="L21" s="30"/>
    </row>
    <row r="22" spans="1:12" ht="21" x14ac:dyDescent="0.3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0"/>
    </row>
    <row r="23" spans="1:12" ht="18.75" x14ac:dyDescent="0.3">
      <c r="A23" s="17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18.75" x14ac:dyDescent="0.3">
      <c r="A24" s="4"/>
    </row>
    <row r="25" spans="1:12" ht="18.75" x14ac:dyDescent="0.3">
      <c r="A25" s="4"/>
    </row>
  </sheetData>
  <mergeCells count="1">
    <mergeCell ref="D4:H4"/>
  </mergeCells>
  <pageMargins left="0.7" right="0.7" top="0.75" bottom="0.75" header="0.3" footer="0.3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1"/>
  <sheetViews>
    <sheetView showGridLines="0" workbookViewId="0">
      <selection activeCell="F4" sqref="F4"/>
    </sheetView>
  </sheetViews>
  <sheetFormatPr defaultRowHeight="15" x14ac:dyDescent="0.25"/>
  <cols>
    <col min="1" max="1" width="32.140625" customWidth="1"/>
    <col min="4" max="4" width="7.28515625" customWidth="1"/>
    <col min="5" max="5" width="16" bestFit="1" customWidth="1"/>
  </cols>
  <sheetData>
    <row r="2" spans="1:6" ht="23.25" x14ac:dyDescent="0.35">
      <c r="A2" s="2"/>
      <c r="B2" s="2"/>
      <c r="C2" s="2"/>
      <c r="D2" s="2"/>
      <c r="E2" s="2"/>
    </row>
    <row r="3" spans="1:6" ht="23.25" x14ac:dyDescent="0.35">
      <c r="A3" s="2"/>
      <c r="B3" s="3" t="s">
        <v>47</v>
      </c>
      <c r="C3" s="2"/>
      <c r="D3" s="2"/>
      <c r="E3" s="2"/>
    </row>
    <row r="4" spans="1:6" ht="23.25" x14ac:dyDescent="0.35">
      <c r="A4" s="2"/>
      <c r="C4" s="2"/>
      <c r="E4" s="2"/>
    </row>
    <row r="5" spans="1:6" ht="23.25" x14ac:dyDescent="0.35">
      <c r="A5" s="2"/>
      <c r="B5" s="2"/>
      <c r="C5" s="2"/>
      <c r="D5" s="2"/>
      <c r="E5" s="2"/>
    </row>
    <row r="6" spans="1:6" ht="23.25" x14ac:dyDescent="0.35">
      <c r="A6" s="2"/>
      <c r="B6" s="2"/>
      <c r="C6" s="2"/>
      <c r="D6" s="2"/>
      <c r="E6" s="2"/>
    </row>
    <row r="7" spans="1:6" ht="23.25" x14ac:dyDescent="0.35">
      <c r="A7" s="2"/>
      <c r="B7" s="2"/>
      <c r="C7" s="2"/>
      <c r="D7" s="2"/>
      <c r="E7" s="2"/>
    </row>
    <row r="9" spans="1:6" ht="23.25" x14ac:dyDescent="0.35">
      <c r="A9" s="34" t="s">
        <v>37</v>
      </c>
      <c r="B9" s="34"/>
      <c r="C9" s="34"/>
      <c r="D9" s="34"/>
      <c r="E9" s="34"/>
    </row>
    <row r="10" spans="1:6" x14ac:dyDescent="0.25">
      <c r="A10" s="35" t="s">
        <v>45</v>
      </c>
      <c r="B10" s="35"/>
      <c r="C10" s="35"/>
      <c r="D10" s="35"/>
      <c r="E10" s="35"/>
    </row>
    <row r="12" spans="1:6" ht="18.75" x14ac:dyDescent="0.3">
      <c r="A12" s="4" t="s">
        <v>0</v>
      </c>
      <c r="B12" s="4"/>
      <c r="C12" s="4"/>
      <c r="D12" s="4"/>
      <c r="E12" s="5">
        <v>310</v>
      </c>
      <c r="F12" s="4"/>
    </row>
    <row r="13" spans="1:6" ht="18.75" x14ac:dyDescent="0.3">
      <c r="A13" s="4" t="s">
        <v>1</v>
      </c>
      <c r="B13" s="4"/>
      <c r="C13" s="4"/>
      <c r="D13" s="4"/>
      <c r="E13" s="6">
        <v>6</v>
      </c>
      <c r="F13" s="4"/>
    </row>
    <row r="14" spans="1:6" ht="18.75" x14ac:dyDescent="0.3">
      <c r="A14" s="4"/>
      <c r="B14" s="4"/>
      <c r="C14" s="4"/>
      <c r="D14" s="4"/>
      <c r="E14" s="4"/>
      <c r="F14" s="4"/>
    </row>
    <row r="15" spans="1:6" ht="18.75" x14ac:dyDescent="0.3">
      <c r="A15" s="4" t="s">
        <v>2</v>
      </c>
      <c r="B15" s="4"/>
      <c r="C15" s="4"/>
      <c r="D15" s="4"/>
      <c r="E15" s="15">
        <f>SUM(E12*E13)</f>
        <v>1860</v>
      </c>
      <c r="F15" s="4"/>
    </row>
    <row r="16" spans="1:6" ht="18.75" x14ac:dyDescent="0.3">
      <c r="A16" s="4" t="s">
        <v>52</v>
      </c>
      <c r="B16" s="4"/>
      <c r="C16" s="4"/>
      <c r="D16" s="4"/>
      <c r="E16" s="6">
        <v>3</v>
      </c>
      <c r="F16" s="4"/>
    </row>
    <row r="17" spans="1:6" ht="18.75" x14ac:dyDescent="0.3">
      <c r="A17" s="4"/>
      <c r="B17" s="4"/>
      <c r="C17" s="4"/>
      <c r="D17" s="4"/>
      <c r="E17" s="4"/>
      <c r="F17" s="4"/>
    </row>
    <row r="18" spans="1:6" ht="18.75" x14ac:dyDescent="0.3">
      <c r="A18" s="4" t="s">
        <v>4</v>
      </c>
      <c r="B18" s="4"/>
      <c r="C18" s="4"/>
      <c r="D18" s="4"/>
      <c r="E18" s="15">
        <f>SUM(E15*E16)</f>
        <v>5580</v>
      </c>
      <c r="F18" s="4"/>
    </row>
    <row r="19" spans="1:6" ht="18.75" x14ac:dyDescent="0.3">
      <c r="A19" s="4" t="s">
        <v>5</v>
      </c>
      <c r="B19" s="4"/>
      <c r="C19" s="4"/>
      <c r="D19" s="4"/>
      <c r="E19" s="6">
        <v>60</v>
      </c>
      <c r="F19" s="4"/>
    </row>
    <row r="20" spans="1:6" ht="18.75" x14ac:dyDescent="0.3">
      <c r="A20" s="4"/>
      <c r="B20" s="4"/>
      <c r="C20" s="4"/>
      <c r="D20" s="4"/>
      <c r="E20" s="4"/>
      <c r="F20" s="4"/>
    </row>
    <row r="21" spans="1:6" ht="18.75" x14ac:dyDescent="0.3">
      <c r="A21" s="4" t="s">
        <v>6</v>
      </c>
      <c r="B21" s="4"/>
      <c r="C21" s="4"/>
      <c r="D21" s="4"/>
      <c r="E21" s="4">
        <f>SUM(E18/E19)</f>
        <v>93</v>
      </c>
      <c r="F21" s="4"/>
    </row>
    <row r="22" spans="1:6" ht="18.75" x14ac:dyDescent="0.3">
      <c r="A22" s="4" t="s">
        <v>7</v>
      </c>
      <c r="B22" s="4"/>
      <c r="C22" s="4"/>
      <c r="D22" s="4"/>
      <c r="E22" s="7">
        <v>20</v>
      </c>
      <c r="F22" s="4"/>
    </row>
    <row r="23" spans="1:6" ht="18.75" x14ac:dyDescent="0.3">
      <c r="A23" s="4"/>
      <c r="B23" s="4"/>
      <c r="C23" s="4"/>
      <c r="D23" s="4"/>
      <c r="E23" s="4"/>
      <c r="F23" s="4"/>
    </row>
    <row r="24" spans="1:6" ht="18.75" x14ac:dyDescent="0.3">
      <c r="A24" s="4" t="s">
        <v>8</v>
      </c>
      <c r="B24" s="4"/>
      <c r="C24" s="4"/>
      <c r="D24" s="4"/>
      <c r="E24" s="8">
        <f>SUM(E21*E22)</f>
        <v>1860</v>
      </c>
      <c r="F24" s="4"/>
    </row>
    <row r="25" spans="1:6" ht="18.75" x14ac:dyDescent="0.3">
      <c r="A25" s="4"/>
      <c r="B25" s="4"/>
      <c r="C25" s="4"/>
      <c r="D25" s="4"/>
      <c r="E25" s="4"/>
      <c r="F25" s="4"/>
    </row>
    <row r="26" spans="1:6" ht="18.75" x14ac:dyDescent="0.3">
      <c r="A26" s="4" t="s">
        <v>9</v>
      </c>
      <c r="B26" s="4"/>
      <c r="C26" s="4"/>
      <c r="D26" s="4"/>
      <c r="E26" s="6">
        <v>36</v>
      </c>
      <c r="F26" s="4"/>
    </row>
    <row r="27" spans="1:6" ht="18.75" x14ac:dyDescent="0.3">
      <c r="A27" s="4"/>
      <c r="B27" s="4"/>
      <c r="C27" s="4"/>
      <c r="D27" s="4"/>
      <c r="E27" s="4"/>
      <c r="F27" s="4"/>
    </row>
    <row r="28" spans="1:6" ht="19.5" thickBot="1" x14ac:dyDescent="0.35">
      <c r="A28" s="4" t="s">
        <v>10</v>
      </c>
      <c r="B28" s="4"/>
      <c r="C28" s="4"/>
      <c r="D28" s="4"/>
      <c r="E28" s="9">
        <f>SUM(E24*E26)</f>
        <v>66960</v>
      </c>
      <c r="F28" s="4"/>
    </row>
    <row r="29" spans="1:6" ht="19.5" thickTop="1" x14ac:dyDescent="0.3">
      <c r="A29" s="4"/>
      <c r="B29" s="4"/>
      <c r="C29" s="4"/>
      <c r="D29" s="4"/>
      <c r="E29" s="4"/>
      <c r="F29" s="4"/>
    </row>
    <row r="30" spans="1:6" ht="18.75" x14ac:dyDescent="0.3">
      <c r="A30" s="4"/>
      <c r="B30" s="4"/>
      <c r="C30" s="4"/>
      <c r="D30" s="4"/>
      <c r="E30" s="4"/>
      <c r="F30" s="4"/>
    </row>
    <row r="31" spans="1:6" ht="18.75" x14ac:dyDescent="0.3">
      <c r="A31" s="4" t="s">
        <v>10</v>
      </c>
      <c r="B31" s="4"/>
      <c r="C31" s="4"/>
      <c r="D31" s="4"/>
      <c r="E31" s="10">
        <f>E28</f>
        <v>66960</v>
      </c>
      <c r="F31" s="4"/>
    </row>
    <row r="32" spans="1:6" ht="18.75" x14ac:dyDescent="0.3">
      <c r="A32" s="4"/>
      <c r="B32" s="4"/>
      <c r="C32" s="4"/>
      <c r="D32" s="4"/>
      <c r="E32" s="4"/>
      <c r="F32" s="4"/>
    </row>
    <row r="33" spans="1:6" ht="18.75" x14ac:dyDescent="0.3">
      <c r="A33" s="4" t="s">
        <v>2</v>
      </c>
      <c r="B33" s="4"/>
      <c r="C33" s="15">
        <f>E15</f>
        <v>1860</v>
      </c>
      <c r="E33" s="4"/>
      <c r="F33" s="4"/>
    </row>
    <row r="34" spans="1:6" ht="18.75" x14ac:dyDescent="0.3">
      <c r="A34" s="4" t="s">
        <v>13</v>
      </c>
      <c r="B34" s="4"/>
      <c r="C34" s="13">
        <v>0.8</v>
      </c>
      <c r="E34" s="11"/>
      <c r="F34" s="4"/>
    </row>
    <row r="35" spans="1:6" ht="18.75" x14ac:dyDescent="0.3">
      <c r="A35" s="4" t="s">
        <v>17</v>
      </c>
      <c r="B35" s="4"/>
      <c r="C35" s="15">
        <f>SUM(C33*C34)</f>
        <v>1488</v>
      </c>
      <c r="E35" s="4"/>
      <c r="F35" s="4"/>
    </row>
    <row r="36" spans="1:6" ht="18.75" x14ac:dyDescent="0.3">
      <c r="A36" s="4" t="s">
        <v>9</v>
      </c>
      <c r="B36" s="4"/>
      <c r="C36" s="12">
        <f>E26</f>
        <v>36</v>
      </c>
      <c r="E36" s="4"/>
      <c r="F36" s="4"/>
    </row>
    <row r="37" spans="1:6" ht="18.75" x14ac:dyDescent="0.3">
      <c r="A37" s="4"/>
      <c r="B37" s="4"/>
      <c r="C37" s="4"/>
      <c r="D37" s="4"/>
      <c r="E37" s="4"/>
      <c r="F37" s="4"/>
    </row>
    <row r="38" spans="1:6" ht="18.75" x14ac:dyDescent="0.3">
      <c r="A38" s="4" t="s">
        <v>18</v>
      </c>
      <c r="B38" s="4"/>
      <c r="C38" s="4"/>
      <c r="D38" s="4"/>
      <c r="E38" s="16">
        <f>SUM(C35*C36)</f>
        <v>53568</v>
      </c>
      <c r="F38" s="4"/>
    </row>
    <row r="39" spans="1:6" ht="18.75" x14ac:dyDescent="0.3">
      <c r="A39" s="4"/>
      <c r="B39" s="4"/>
      <c r="C39" s="4"/>
      <c r="D39" s="4"/>
      <c r="E39" s="4"/>
      <c r="F39" s="4"/>
    </row>
    <row r="40" spans="1:6" ht="18.75" x14ac:dyDescent="0.3">
      <c r="A40" s="4"/>
      <c r="B40" s="4"/>
      <c r="C40" s="4"/>
      <c r="D40" s="4"/>
      <c r="E40" s="4"/>
      <c r="F40" s="4"/>
    </row>
    <row r="41" spans="1:6" ht="19.5" thickBot="1" x14ac:dyDescent="0.35">
      <c r="A41" s="4" t="s">
        <v>19</v>
      </c>
      <c r="B41" s="4"/>
      <c r="C41" s="4"/>
      <c r="D41" s="4"/>
      <c r="E41" s="9">
        <f>SUM(E31/E38)</f>
        <v>1.25</v>
      </c>
      <c r="F41" s="4"/>
    </row>
    <row r="42" spans="1:6" ht="19.5" thickTop="1" x14ac:dyDescent="0.3">
      <c r="A42" s="4"/>
      <c r="B42" s="4"/>
      <c r="C42" s="4"/>
      <c r="D42" s="4"/>
      <c r="E42" s="4"/>
      <c r="F42" s="4"/>
    </row>
    <row r="43" spans="1:6" ht="19.5" thickBot="1" x14ac:dyDescent="0.35">
      <c r="A43" s="4" t="s">
        <v>20</v>
      </c>
      <c r="B43" s="4"/>
      <c r="C43" s="4"/>
      <c r="D43" s="4"/>
      <c r="E43" s="9">
        <f>SUM(E41*0.8)</f>
        <v>1</v>
      </c>
      <c r="F43" s="4"/>
    </row>
    <row r="44" spans="1:6" ht="19.5" thickTop="1" x14ac:dyDescent="0.3">
      <c r="A44" s="4"/>
      <c r="B44" s="4"/>
      <c r="C44" s="4"/>
      <c r="D44" s="4"/>
      <c r="E44" s="4"/>
      <c r="F44" s="4"/>
    </row>
    <row r="45" spans="1:6" ht="15.75" x14ac:dyDescent="0.25">
      <c r="A45" s="28" t="s">
        <v>54</v>
      </c>
    </row>
    <row r="47" spans="1:6" ht="18.75" x14ac:dyDescent="0.3">
      <c r="A47" s="17" t="s">
        <v>40</v>
      </c>
    </row>
    <row r="48" spans="1:6" ht="18.75" x14ac:dyDescent="0.3">
      <c r="A48" s="4" t="s">
        <v>41</v>
      </c>
    </row>
    <row r="49" spans="1:1" ht="18.75" x14ac:dyDescent="0.3">
      <c r="A49" s="4" t="s">
        <v>42</v>
      </c>
    </row>
    <row r="50" spans="1:1" ht="18.75" x14ac:dyDescent="0.3">
      <c r="A50" s="4" t="s">
        <v>43</v>
      </c>
    </row>
    <row r="51" spans="1:1" ht="18.75" x14ac:dyDescent="0.3">
      <c r="A51" s="4" t="s">
        <v>44</v>
      </c>
    </row>
  </sheetData>
  <mergeCells count="2">
    <mergeCell ref="A9:E9"/>
    <mergeCell ref="A10:E10"/>
  </mergeCells>
  <pageMargins left="0.45" right="0.45" top="1" bottom="0" header="0.05" footer="0.05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40"/>
  <sheetViews>
    <sheetView showGridLines="0" workbookViewId="0">
      <selection activeCell="L11" sqref="L11"/>
    </sheetView>
  </sheetViews>
  <sheetFormatPr defaultRowHeight="15" x14ac:dyDescent="0.25"/>
  <cols>
    <col min="7" max="7" width="17.5703125" bestFit="1" customWidth="1"/>
  </cols>
  <sheetData>
    <row r="2" spans="1:8" ht="18.75" x14ac:dyDescent="0.3">
      <c r="A2" s="1"/>
      <c r="B2" s="1"/>
      <c r="C2" s="1"/>
      <c r="D2" s="1"/>
      <c r="E2" s="1"/>
      <c r="F2" s="1"/>
      <c r="G2" s="1"/>
    </row>
    <row r="3" spans="1:8" ht="23.25" x14ac:dyDescent="0.35">
      <c r="A3" s="1"/>
      <c r="B3" s="1"/>
      <c r="C3" s="1"/>
      <c r="D3" s="3" t="s">
        <v>47</v>
      </c>
      <c r="E3" s="1"/>
      <c r="F3" s="1"/>
      <c r="G3" s="1"/>
    </row>
    <row r="4" spans="1:8" ht="18.75" x14ac:dyDescent="0.3">
      <c r="A4" s="1"/>
      <c r="B4" s="1"/>
      <c r="C4" s="1"/>
      <c r="E4" s="1"/>
      <c r="F4" s="1"/>
      <c r="G4" s="1"/>
    </row>
    <row r="5" spans="1:8" ht="18.75" x14ac:dyDescent="0.3">
      <c r="A5" s="1"/>
      <c r="B5" s="1"/>
      <c r="C5" s="1"/>
      <c r="E5" s="1"/>
      <c r="F5" s="1"/>
      <c r="G5" s="1"/>
    </row>
    <row r="6" spans="1:8" ht="18.75" x14ac:dyDescent="0.3">
      <c r="A6" s="1"/>
      <c r="B6" s="1"/>
      <c r="C6" s="1"/>
      <c r="D6" s="1"/>
      <c r="E6" s="1"/>
      <c r="F6" s="1"/>
      <c r="G6" s="1"/>
    </row>
    <row r="7" spans="1:8" ht="18.75" x14ac:dyDescent="0.3">
      <c r="A7" s="1"/>
      <c r="B7" s="1"/>
      <c r="C7" s="1"/>
      <c r="D7" s="1"/>
      <c r="E7" s="1"/>
      <c r="F7" s="1"/>
      <c r="G7" s="1"/>
    </row>
    <row r="8" spans="1:8" ht="35.25" customHeight="1" x14ac:dyDescent="0.25"/>
    <row r="9" spans="1:8" ht="23.25" x14ac:dyDescent="0.35">
      <c r="A9" s="34" t="s">
        <v>38</v>
      </c>
      <c r="B9" s="34"/>
      <c r="C9" s="34"/>
      <c r="D9" s="34"/>
      <c r="E9" s="34"/>
      <c r="F9" s="34"/>
      <c r="G9" s="34"/>
    </row>
    <row r="10" spans="1:8" x14ac:dyDescent="0.25">
      <c r="A10" s="35" t="s">
        <v>45</v>
      </c>
      <c r="B10" s="35"/>
      <c r="C10" s="35"/>
      <c r="D10" s="35"/>
      <c r="E10" s="35"/>
      <c r="F10" s="35"/>
      <c r="G10" s="35"/>
    </row>
    <row r="12" spans="1:8" ht="18.75" x14ac:dyDescent="0.3">
      <c r="A12" s="4" t="s">
        <v>0</v>
      </c>
      <c r="B12" s="4"/>
      <c r="C12" s="4"/>
      <c r="D12" s="4"/>
      <c r="E12" s="4"/>
      <c r="F12" s="4"/>
      <c r="G12" s="5">
        <v>310</v>
      </c>
      <c r="H12" s="4"/>
    </row>
    <row r="13" spans="1:8" ht="18.75" x14ac:dyDescent="0.3">
      <c r="A13" s="4" t="s">
        <v>11</v>
      </c>
      <c r="B13" s="4"/>
      <c r="C13" s="4"/>
      <c r="D13" s="4"/>
      <c r="E13" s="4"/>
      <c r="F13" s="4"/>
      <c r="G13" s="6">
        <v>6</v>
      </c>
      <c r="H13" s="4"/>
    </row>
    <row r="14" spans="1:8" ht="18.75" x14ac:dyDescent="0.3">
      <c r="A14" s="4"/>
      <c r="B14" s="4"/>
      <c r="C14" s="4"/>
      <c r="D14" s="4"/>
      <c r="E14" s="4"/>
      <c r="F14" s="4"/>
      <c r="G14" s="4"/>
      <c r="H14" s="4"/>
    </row>
    <row r="15" spans="1:8" ht="18.75" x14ac:dyDescent="0.3">
      <c r="A15" s="4" t="s">
        <v>2</v>
      </c>
      <c r="B15" s="4"/>
      <c r="C15" s="4"/>
      <c r="D15" s="4"/>
      <c r="E15" s="4"/>
      <c r="F15" s="4"/>
      <c r="G15" s="15">
        <f>SUM(G12*G13)</f>
        <v>1860</v>
      </c>
      <c r="H15" s="4"/>
    </row>
    <row r="16" spans="1:8" ht="18.75" x14ac:dyDescent="0.3">
      <c r="A16" s="4" t="s">
        <v>3</v>
      </c>
      <c r="B16" s="4"/>
      <c r="C16" s="4"/>
      <c r="D16" s="4"/>
      <c r="E16" s="4"/>
      <c r="F16" s="4"/>
      <c r="G16" s="6">
        <v>3</v>
      </c>
      <c r="H16" s="4"/>
    </row>
    <row r="17" spans="1:8" ht="18.75" x14ac:dyDescent="0.3">
      <c r="A17" s="4"/>
      <c r="B17" s="4"/>
      <c r="C17" s="4"/>
      <c r="D17" s="4"/>
      <c r="E17" s="4"/>
      <c r="F17" s="4"/>
      <c r="G17" s="4"/>
      <c r="H17" s="4"/>
    </row>
    <row r="18" spans="1:8" ht="18.75" x14ac:dyDescent="0.3">
      <c r="A18" s="4" t="s">
        <v>4</v>
      </c>
      <c r="B18" s="4"/>
      <c r="C18" s="4"/>
      <c r="D18" s="4"/>
      <c r="E18" s="4"/>
      <c r="F18" s="4"/>
      <c r="G18" s="15">
        <f>SUM(G15*G16)</f>
        <v>5580</v>
      </c>
      <c r="H18" s="4"/>
    </row>
    <row r="19" spans="1:8" ht="18.75" x14ac:dyDescent="0.3">
      <c r="A19" s="4" t="s">
        <v>5</v>
      </c>
      <c r="B19" s="4"/>
      <c r="C19" s="4"/>
      <c r="D19" s="4"/>
      <c r="E19" s="4"/>
      <c r="F19" s="4"/>
      <c r="G19" s="6">
        <v>60</v>
      </c>
      <c r="H19" s="4"/>
    </row>
    <row r="20" spans="1:8" ht="18.75" x14ac:dyDescent="0.3">
      <c r="A20" s="4"/>
      <c r="B20" s="4"/>
      <c r="C20" s="4"/>
      <c r="D20" s="4"/>
      <c r="E20" s="4"/>
      <c r="F20" s="4"/>
      <c r="G20" s="4"/>
      <c r="H20" s="4"/>
    </row>
    <row r="21" spans="1:8" ht="18.75" x14ac:dyDescent="0.3">
      <c r="A21" s="4" t="s">
        <v>12</v>
      </c>
      <c r="B21" s="4"/>
      <c r="C21" s="4"/>
      <c r="D21" s="4"/>
      <c r="E21" s="4"/>
      <c r="F21" s="4"/>
      <c r="G21" s="4">
        <f>SUM(G18/G19)</f>
        <v>93</v>
      </c>
      <c r="H21" s="4"/>
    </row>
    <row r="22" spans="1:8" ht="18.75" x14ac:dyDescent="0.3">
      <c r="A22" s="4" t="s">
        <v>13</v>
      </c>
      <c r="B22" s="4"/>
      <c r="C22" s="4"/>
      <c r="D22" s="4"/>
      <c r="E22" s="4"/>
      <c r="F22" s="4"/>
      <c r="G22" s="13">
        <v>0.8</v>
      </c>
      <c r="H22" s="4"/>
    </row>
    <row r="23" spans="1:8" ht="18.75" x14ac:dyDescent="0.3">
      <c r="A23" s="4"/>
      <c r="B23" s="4"/>
      <c r="C23" s="4"/>
      <c r="D23" s="4"/>
      <c r="E23" s="4"/>
      <c r="F23" s="4"/>
      <c r="G23" s="4"/>
      <c r="H23" s="4"/>
    </row>
    <row r="24" spans="1:8" ht="18.75" x14ac:dyDescent="0.3">
      <c r="A24" s="4" t="s">
        <v>14</v>
      </c>
      <c r="B24" s="4"/>
      <c r="C24" s="4"/>
      <c r="D24" s="4"/>
      <c r="E24" s="4"/>
      <c r="F24" s="4"/>
      <c r="G24" s="4">
        <f>SUM(G21*G22)</f>
        <v>74.400000000000006</v>
      </c>
      <c r="H24" s="4"/>
    </row>
    <row r="25" spans="1:8" ht="18.75" x14ac:dyDescent="0.3">
      <c r="A25" s="4"/>
      <c r="B25" s="4"/>
      <c r="C25" s="4"/>
      <c r="D25" s="4"/>
      <c r="E25" s="4"/>
      <c r="F25" s="4"/>
      <c r="G25" s="4"/>
      <c r="H25" s="4"/>
    </row>
    <row r="26" spans="1:8" ht="18.75" x14ac:dyDescent="0.3">
      <c r="A26" s="4" t="s">
        <v>53</v>
      </c>
      <c r="B26" s="4"/>
      <c r="C26" s="4"/>
      <c r="D26" s="4"/>
      <c r="E26" s="4"/>
      <c r="F26" s="4"/>
      <c r="G26" s="22">
        <v>60</v>
      </c>
      <c r="H26" s="4"/>
    </row>
    <row r="27" spans="1:8" ht="18.75" x14ac:dyDescent="0.3">
      <c r="A27" s="4"/>
      <c r="B27" s="4"/>
      <c r="C27" s="4"/>
      <c r="D27" s="4"/>
      <c r="E27" s="4"/>
      <c r="F27" s="4"/>
      <c r="G27" s="4"/>
      <c r="H27" s="4"/>
    </row>
    <row r="28" spans="1:8" ht="18.75" x14ac:dyDescent="0.3">
      <c r="A28" s="4" t="s">
        <v>15</v>
      </c>
      <c r="B28" s="4"/>
      <c r="C28" s="4"/>
      <c r="D28" s="4"/>
      <c r="E28" s="4"/>
      <c r="F28" s="4"/>
      <c r="G28" s="14">
        <f>SUM(G24*G26)</f>
        <v>4464</v>
      </c>
      <c r="H28" s="4"/>
    </row>
    <row r="29" spans="1:8" ht="18.75" x14ac:dyDescent="0.3">
      <c r="A29" s="4"/>
      <c r="B29" s="4"/>
      <c r="C29" s="4"/>
      <c r="D29" s="4"/>
      <c r="E29" s="4"/>
      <c r="F29" s="4"/>
      <c r="G29" s="4"/>
      <c r="H29" s="4"/>
    </row>
    <row r="30" spans="1:8" ht="18.75" x14ac:dyDescent="0.3">
      <c r="A30" s="4" t="s">
        <v>9</v>
      </c>
      <c r="B30" s="4"/>
      <c r="C30" s="4"/>
      <c r="D30" s="4"/>
      <c r="E30" s="4"/>
      <c r="F30" s="4"/>
      <c r="G30" s="6">
        <v>36</v>
      </c>
      <c r="H30" s="4"/>
    </row>
    <row r="31" spans="1:8" ht="18.75" x14ac:dyDescent="0.3">
      <c r="A31" s="4"/>
      <c r="B31" s="4"/>
      <c r="C31" s="4"/>
      <c r="D31" s="4"/>
      <c r="E31" s="4"/>
      <c r="F31" s="4"/>
      <c r="G31" s="4"/>
      <c r="H31" s="4"/>
    </row>
    <row r="32" spans="1:8" ht="19.5" thickBot="1" x14ac:dyDescent="0.35">
      <c r="A32" s="4" t="s">
        <v>16</v>
      </c>
      <c r="B32" s="4"/>
      <c r="C32" s="4"/>
      <c r="D32" s="4"/>
      <c r="E32" s="4"/>
      <c r="F32" s="4"/>
      <c r="G32" s="23">
        <f>SUM(G28*G30)</f>
        <v>160704</v>
      </c>
      <c r="H32" s="4"/>
    </row>
    <row r="33" spans="1:8" ht="19.5" thickTop="1" x14ac:dyDescent="0.3">
      <c r="A33" s="4"/>
      <c r="B33" s="4"/>
      <c r="C33" s="4"/>
      <c r="D33" s="4"/>
      <c r="E33" s="4"/>
      <c r="F33" s="4"/>
      <c r="G33" s="4"/>
      <c r="H33" s="4"/>
    </row>
    <row r="34" spans="1:8" ht="15.75" x14ac:dyDescent="0.25">
      <c r="A34" s="28" t="s">
        <v>55</v>
      </c>
    </row>
    <row r="36" spans="1:8" ht="18.75" x14ac:dyDescent="0.3">
      <c r="A36" s="17" t="s">
        <v>40</v>
      </c>
    </row>
    <row r="37" spans="1:8" ht="18.75" x14ac:dyDescent="0.3">
      <c r="A37" s="4" t="s">
        <v>41</v>
      </c>
    </row>
    <row r="38" spans="1:8" ht="18.75" x14ac:dyDescent="0.3">
      <c r="A38" s="4" t="s">
        <v>42</v>
      </c>
    </row>
    <row r="39" spans="1:8" ht="18.75" x14ac:dyDescent="0.3">
      <c r="A39" s="4" t="s">
        <v>43</v>
      </c>
    </row>
    <row r="40" spans="1:8" ht="18.75" x14ac:dyDescent="0.3">
      <c r="A40" s="4" t="s">
        <v>44</v>
      </c>
    </row>
  </sheetData>
  <mergeCells count="2">
    <mergeCell ref="A9:G9"/>
    <mergeCell ref="A10:G10"/>
  </mergeCells>
  <pageMargins left="0.45" right="0.45" top="1" bottom="0" header="0.05" footer="0.05"/>
  <pageSetup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9"/>
  <sheetViews>
    <sheetView showGridLines="0" workbookViewId="0">
      <selection activeCell="E17" sqref="E17"/>
    </sheetView>
  </sheetViews>
  <sheetFormatPr defaultRowHeight="15" x14ac:dyDescent="0.25"/>
  <cols>
    <col min="3" max="3" width="21" customWidth="1"/>
    <col min="4" max="4" width="16" bestFit="1" customWidth="1"/>
    <col min="6" max="6" width="16" bestFit="1" customWidth="1"/>
    <col min="8" max="8" width="12.85546875" customWidth="1"/>
  </cols>
  <sheetData>
    <row r="2" spans="1:8" ht="18.75" x14ac:dyDescent="0.3">
      <c r="A2" s="1"/>
      <c r="B2" s="1"/>
      <c r="C2" s="1"/>
      <c r="D2" s="1"/>
      <c r="E2" s="1"/>
      <c r="F2" s="1"/>
    </row>
    <row r="3" spans="1:8" ht="23.25" x14ac:dyDescent="0.35">
      <c r="A3" s="1"/>
      <c r="B3" s="1"/>
      <c r="C3" s="1"/>
      <c r="D3" s="3" t="s">
        <v>47</v>
      </c>
      <c r="E3" s="1"/>
      <c r="F3" s="1"/>
    </row>
    <row r="4" spans="1:8" ht="18.75" x14ac:dyDescent="0.3">
      <c r="A4" s="1"/>
      <c r="B4" s="1"/>
      <c r="C4" s="1"/>
      <c r="D4" s="1"/>
      <c r="E4" s="1"/>
      <c r="F4" s="1"/>
    </row>
    <row r="5" spans="1:8" ht="18.75" x14ac:dyDescent="0.3">
      <c r="A5" s="1"/>
      <c r="B5" s="1"/>
      <c r="C5" s="1"/>
      <c r="E5" s="1"/>
      <c r="F5" s="1"/>
    </row>
    <row r="6" spans="1:8" ht="18.75" x14ac:dyDescent="0.3">
      <c r="A6" s="1"/>
      <c r="B6" s="1"/>
      <c r="C6" s="1"/>
      <c r="D6" s="1"/>
      <c r="E6" s="1"/>
      <c r="F6" s="1"/>
    </row>
    <row r="7" spans="1:8" ht="18.75" x14ac:dyDescent="0.3">
      <c r="A7" s="1"/>
      <c r="B7" s="1"/>
      <c r="C7" s="1"/>
      <c r="D7" s="1"/>
      <c r="E7" s="1"/>
      <c r="F7" s="1"/>
    </row>
    <row r="8" spans="1:8" ht="36.75" customHeight="1" x14ac:dyDescent="0.3">
      <c r="A8" s="1"/>
      <c r="B8" s="1"/>
      <c r="C8" s="1"/>
      <c r="D8" s="1"/>
      <c r="E8" s="1"/>
      <c r="F8" s="1"/>
    </row>
    <row r="9" spans="1:8" ht="23.25" x14ac:dyDescent="0.35">
      <c r="A9" s="34" t="s">
        <v>39</v>
      </c>
      <c r="B9" s="34"/>
      <c r="C9" s="34"/>
      <c r="D9" s="34"/>
      <c r="E9" s="34"/>
      <c r="F9" s="34"/>
    </row>
    <row r="10" spans="1:8" x14ac:dyDescent="0.25">
      <c r="A10" s="35" t="s">
        <v>45</v>
      </c>
      <c r="B10" s="35"/>
      <c r="C10" s="35"/>
      <c r="D10" s="35"/>
      <c r="E10" s="35"/>
      <c r="F10" s="35"/>
    </row>
    <row r="11" spans="1:8" x14ac:dyDescent="0.25">
      <c r="A11" s="35" t="s">
        <v>46</v>
      </c>
      <c r="B11" s="35"/>
      <c r="C11" s="35"/>
      <c r="D11" s="35"/>
      <c r="E11" s="35"/>
      <c r="F11" s="35"/>
      <c r="G11" s="35"/>
    </row>
    <row r="12" spans="1:8" ht="18.75" x14ac:dyDescent="0.3">
      <c r="A12" s="17" t="s">
        <v>21</v>
      </c>
      <c r="B12" s="4"/>
      <c r="C12" s="4"/>
      <c r="D12" s="4"/>
      <c r="E12" s="4"/>
      <c r="F12" s="4"/>
      <c r="G12" s="4"/>
      <c r="H12" s="4"/>
    </row>
    <row r="13" spans="1:8" ht="18.75" x14ac:dyDescent="0.3">
      <c r="A13" s="4" t="s">
        <v>22</v>
      </c>
      <c r="B13" s="4"/>
      <c r="C13" s="4"/>
      <c r="D13" s="5">
        <v>36</v>
      </c>
      <c r="E13" s="4"/>
      <c r="F13" s="4"/>
      <c r="G13" s="4"/>
      <c r="H13" s="4"/>
    </row>
    <row r="14" spans="1:8" ht="18.75" x14ac:dyDescent="0.3">
      <c r="A14" s="4" t="s">
        <v>23</v>
      </c>
      <c r="B14" s="4"/>
      <c r="C14" s="4"/>
      <c r="D14" s="5">
        <v>36</v>
      </c>
      <c r="E14" s="4"/>
      <c r="F14" s="4"/>
      <c r="G14" s="4"/>
      <c r="H14" s="4"/>
    </row>
    <row r="15" spans="1:8" ht="18.75" x14ac:dyDescent="0.3">
      <c r="A15" s="4" t="s">
        <v>35</v>
      </c>
      <c r="B15" s="4"/>
      <c r="C15" s="4"/>
      <c r="D15" s="5">
        <v>1</v>
      </c>
      <c r="E15" s="4"/>
      <c r="F15" s="4"/>
      <c r="G15" s="4"/>
      <c r="H15" s="4"/>
    </row>
    <row r="16" spans="1:8" ht="18.75" x14ac:dyDescent="0.3">
      <c r="A16" s="4" t="s">
        <v>57</v>
      </c>
      <c r="B16" s="4"/>
      <c r="C16" s="4"/>
      <c r="D16" s="25">
        <v>769</v>
      </c>
      <c r="E16" s="4" t="s">
        <v>46</v>
      </c>
      <c r="F16" s="4"/>
      <c r="G16" s="4"/>
      <c r="H16" s="4"/>
    </row>
    <row r="17" spans="1:8" ht="18.75" x14ac:dyDescent="0.3">
      <c r="A17" s="4" t="s">
        <v>58</v>
      </c>
      <c r="B17" s="4"/>
      <c r="C17" s="4"/>
      <c r="D17" s="18">
        <v>2575</v>
      </c>
      <c r="E17" s="4"/>
      <c r="F17" s="4"/>
      <c r="G17" s="4"/>
      <c r="H17" s="4"/>
    </row>
    <row r="18" spans="1:8" ht="18.75" x14ac:dyDescent="0.3">
      <c r="A18" s="4" t="s">
        <v>1</v>
      </c>
      <c r="B18" s="4"/>
      <c r="C18" s="4"/>
      <c r="D18" s="5">
        <v>6</v>
      </c>
      <c r="E18" s="4"/>
      <c r="F18" s="4"/>
      <c r="G18" s="4"/>
      <c r="H18" s="4"/>
    </row>
    <row r="19" spans="1:8" ht="18.75" x14ac:dyDescent="0.3">
      <c r="A19" s="4" t="s">
        <v>24</v>
      </c>
      <c r="B19" s="4"/>
      <c r="C19" s="4"/>
      <c r="D19" s="5">
        <v>310</v>
      </c>
      <c r="E19" s="4"/>
      <c r="F19" s="4"/>
      <c r="G19" s="4"/>
      <c r="H19" s="4"/>
    </row>
    <row r="20" spans="1:8" ht="18.75" x14ac:dyDescent="0.3">
      <c r="A20" s="4" t="s">
        <v>25</v>
      </c>
      <c r="B20" s="4"/>
      <c r="C20" s="4"/>
      <c r="D20" s="8">
        <f>'Labor Savings'!E43</f>
        <v>1</v>
      </c>
      <c r="E20" s="4"/>
      <c r="F20" s="4"/>
      <c r="G20" s="4"/>
      <c r="H20" s="4"/>
    </row>
    <row r="21" spans="1:8" ht="18.75" x14ac:dyDescent="0.3">
      <c r="A21" s="4"/>
      <c r="B21" s="4"/>
      <c r="C21" s="4"/>
      <c r="D21" s="4"/>
      <c r="E21" s="4"/>
      <c r="F21" s="4"/>
      <c r="G21" s="4"/>
      <c r="H21" s="4"/>
    </row>
    <row r="22" spans="1:8" ht="18.75" x14ac:dyDescent="0.3">
      <c r="A22" s="17" t="s">
        <v>36</v>
      </c>
      <c r="B22" s="4"/>
      <c r="C22" s="4"/>
      <c r="D22" s="4"/>
      <c r="E22" s="4"/>
      <c r="F22" s="4"/>
      <c r="G22" s="4"/>
      <c r="H22" s="4"/>
    </row>
    <row r="23" spans="1:8" ht="18.75" x14ac:dyDescent="0.3">
      <c r="A23" s="4" t="s">
        <v>26</v>
      </c>
      <c r="B23" s="4"/>
      <c r="C23" s="4"/>
      <c r="D23" s="8">
        <f>SUM(D14*D16)</f>
        <v>27684</v>
      </c>
      <c r="E23" s="4"/>
      <c r="F23" s="4"/>
      <c r="G23" s="4"/>
      <c r="H23" s="4"/>
    </row>
    <row r="24" spans="1:8" ht="18.75" x14ac:dyDescent="0.3">
      <c r="A24" s="4" t="s">
        <v>27</v>
      </c>
      <c r="B24" s="4"/>
      <c r="C24" s="4"/>
      <c r="D24" s="19">
        <f>SUM(D15*D17)</f>
        <v>2575</v>
      </c>
      <c r="E24" s="4"/>
      <c r="F24" s="4"/>
      <c r="G24" s="4"/>
      <c r="H24" s="4"/>
    </row>
    <row r="25" spans="1:8" ht="19.5" thickBot="1" x14ac:dyDescent="0.35">
      <c r="A25" s="4" t="s">
        <v>28</v>
      </c>
      <c r="B25" s="4"/>
      <c r="C25" s="4"/>
      <c r="D25" s="4"/>
      <c r="E25" s="4"/>
      <c r="F25" s="9">
        <f>SUM(D23+D24)</f>
        <v>30259</v>
      </c>
      <c r="G25" s="4"/>
      <c r="H25" s="4"/>
    </row>
    <row r="26" spans="1:8" ht="19.5" thickTop="1" x14ac:dyDescent="0.3">
      <c r="A26" s="4"/>
      <c r="B26" s="4"/>
      <c r="C26" s="4"/>
      <c r="D26" s="4"/>
      <c r="E26" s="4"/>
      <c r="F26" s="4"/>
      <c r="G26" s="4"/>
      <c r="H26" s="4"/>
    </row>
    <row r="27" spans="1:8" ht="18.75" x14ac:dyDescent="0.3">
      <c r="A27" s="17" t="s">
        <v>29</v>
      </c>
      <c r="B27" s="4"/>
      <c r="C27" s="4"/>
      <c r="D27" s="4"/>
      <c r="E27" s="4"/>
      <c r="F27" s="4"/>
      <c r="G27" s="4"/>
      <c r="H27" s="4"/>
    </row>
    <row r="28" spans="1:8" ht="18.75" x14ac:dyDescent="0.3">
      <c r="A28" s="4" t="s">
        <v>2</v>
      </c>
      <c r="B28" s="4"/>
      <c r="C28" s="4"/>
      <c r="D28" s="15">
        <f>SUM(D18*D19)</f>
        <v>1860</v>
      </c>
      <c r="E28" s="4"/>
      <c r="F28" s="4"/>
      <c r="G28" s="4"/>
      <c r="H28" s="4"/>
    </row>
    <row r="29" spans="1:8" ht="18.75" x14ac:dyDescent="0.3">
      <c r="A29" s="4" t="s">
        <v>22</v>
      </c>
      <c r="B29" s="4"/>
      <c r="C29" s="4"/>
      <c r="D29" s="12">
        <f>D13</f>
        <v>36</v>
      </c>
      <c r="E29" s="4"/>
      <c r="F29" s="4"/>
      <c r="G29" s="4"/>
      <c r="H29" s="4"/>
    </row>
    <row r="30" spans="1:8" ht="19.5" thickBot="1" x14ac:dyDescent="0.35">
      <c r="A30" s="4" t="s">
        <v>30</v>
      </c>
      <c r="B30" s="4"/>
      <c r="C30" s="4"/>
      <c r="D30" s="4"/>
      <c r="E30" s="4"/>
      <c r="F30" s="21">
        <f>SUM(D28*D29)</f>
        <v>66960</v>
      </c>
      <c r="G30" s="4"/>
      <c r="H30" s="4"/>
    </row>
    <row r="31" spans="1:8" ht="19.5" thickTop="1" x14ac:dyDescent="0.3">
      <c r="A31" s="4"/>
      <c r="B31" s="4"/>
      <c r="C31" s="4"/>
      <c r="D31" s="4"/>
      <c r="E31" s="4"/>
      <c r="F31" s="4"/>
      <c r="G31" s="4"/>
      <c r="H31" s="4"/>
    </row>
    <row r="32" spans="1:8" ht="18.75" x14ac:dyDescent="0.3">
      <c r="A32" s="17" t="s">
        <v>31</v>
      </c>
      <c r="B32" s="4"/>
      <c r="C32" s="4"/>
      <c r="D32" s="4"/>
      <c r="E32" s="4"/>
      <c r="F32" s="4"/>
      <c r="G32" s="4"/>
      <c r="H32" s="4"/>
    </row>
    <row r="33" spans="1:8" ht="18.75" x14ac:dyDescent="0.3">
      <c r="A33" s="4" t="s">
        <v>30</v>
      </c>
      <c r="B33" s="4"/>
      <c r="C33" s="4"/>
      <c r="D33" s="15">
        <f>F30</f>
        <v>66960</v>
      </c>
      <c r="E33" s="4"/>
      <c r="F33" s="4"/>
      <c r="G33" s="4"/>
      <c r="H33" s="4"/>
    </row>
    <row r="34" spans="1:8" ht="18.75" x14ac:dyDescent="0.3">
      <c r="A34" s="4" t="s">
        <v>25</v>
      </c>
      <c r="B34" s="4"/>
      <c r="C34" s="4"/>
      <c r="D34" s="19">
        <f>D20</f>
        <v>1</v>
      </c>
      <c r="E34" s="4"/>
      <c r="F34" s="4"/>
      <c r="G34" s="4"/>
      <c r="H34" s="4"/>
    </row>
    <row r="35" spans="1:8" ht="18.75" x14ac:dyDescent="0.3">
      <c r="A35" s="4"/>
      <c r="B35" s="4"/>
      <c r="C35" s="4"/>
      <c r="D35" s="4"/>
      <c r="E35" s="4"/>
      <c r="F35" s="4"/>
      <c r="G35" s="4"/>
      <c r="H35" s="4"/>
    </row>
    <row r="36" spans="1:8" ht="19.5" thickBot="1" x14ac:dyDescent="0.35">
      <c r="A36" s="4" t="s">
        <v>32</v>
      </c>
      <c r="B36" s="4"/>
      <c r="C36" s="4"/>
      <c r="D36" s="4"/>
      <c r="E36" s="4"/>
      <c r="F36" s="9">
        <f>SUM(D33*D34)</f>
        <v>66960</v>
      </c>
      <c r="G36" s="4"/>
      <c r="H36" s="4"/>
    </row>
    <row r="37" spans="1:8" ht="19.5" thickTop="1" x14ac:dyDescent="0.3">
      <c r="A37" s="4"/>
      <c r="B37" s="4"/>
      <c r="C37" s="4"/>
      <c r="D37" s="4"/>
      <c r="E37" s="4"/>
      <c r="F37" s="4"/>
      <c r="G37" s="4"/>
      <c r="H37" s="4"/>
    </row>
    <row r="38" spans="1:8" ht="19.5" thickBot="1" x14ac:dyDescent="0.35">
      <c r="A38" s="4" t="s">
        <v>33</v>
      </c>
      <c r="B38" s="4"/>
      <c r="C38" s="4"/>
      <c r="D38" s="4"/>
      <c r="E38" s="4"/>
      <c r="F38" s="9">
        <f>SUM(F36/12)</f>
        <v>5580</v>
      </c>
      <c r="G38" s="4"/>
      <c r="H38" s="4"/>
    </row>
    <row r="39" spans="1:8" ht="19.5" thickTop="1" x14ac:dyDescent="0.3">
      <c r="A39" s="4"/>
      <c r="B39" s="4"/>
      <c r="C39" s="4"/>
      <c r="D39" s="4"/>
      <c r="E39" s="4"/>
      <c r="F39" s="4"/>
      <c r="G39" s="4"/>
      <c r="H39" s="4"/>
    </row>
    <row r="40" spans="1:8" ht="19.5" thickBot="1" x14ac:dyDescent="0.35">
      <c r="A40" s="4" t="s">
        <v>34</v>
      </c>
      <c r="B40" s="4"/>
      <c r="C40" s="4"/>
      <c r="D40" s="4"/>
      <c r="E40" s="4"/>
      <c r="F40" s="20">
        <f>SUM(F25/F38)</f>
        <v>5.4227598566308242</v>
      </c>
      <c r="G40" s="4"/>
      <c r="H40" s="4"/>
    </row>
    <row r="41" spans="1:8" ht="19.5" thickTop="1" x14ac:dyDescent="0.3">
      <c r="A41" s="4"/>
      <c r="B41" s="4"/>
      <c r="C41" s="4"/>
      <c r="D41" s="4"/>
      <c r="E41" s="4"/>
      <c r="F41" s="24"/>
      <c r="G41" s="4"/>
      <c r="H41" s="4"/>
    </row>
    <row r="42" spans="1:8" ht="18.75" x14ac:dyDescent="0.3">
      <c r="A42" s="26" t="s">
        <v>60</v>
      </c>
      <c r="B42" s="27"/>
      <c r="C42" s="27"/>
      <c r="D42" s="27"/>
      <c r="E42" s="27"/>
      <c r="F42" s="29"/>
      <c r="G42" s="27"/>
      <c r="H42" s="4"/>
    </row>
    <row r="43" spans="1:8" ht="18.75" x14ac:dyDescent="0.3">
      <c r="A43" s="26" t="s">
        <v>59</v>
      </c>
      <c r="B43" s="27"/>
      <c r="C43" s="27"/>
      <c r="D43" s="27"/>
      <c r="E43" s="27"/>
      <c r="F43" s="27"/>
      <c r="G43" s="27"/>
      <c r="H43" s="4"/>
    </row>
    <row r="44" spans="1:8" ht="18.75" x14ac:dyDescent="0.3">
      <c r="A44" s="4"/>
      <c r="B44" s="4"/>
      <c r="C44" s="4"/>
      <c r="D44" s="4"/>
      <c r="E44" s="4"/>
      <c r="F44" s="4"/>
      <c r="G44" s="4"/>
      <c r="H44" s="4"/>
    </row>
    <row r="45" spans="1:8" ht="18.75" x14ac:dyDescent="0.3">
      <c r="A45" s="17" t="s">
        <v>40</v>
      </c>
    </row>
    <row r="46" spans="1:8" ht="18.75" x14ac:dyDescent="0.3">
      <c r="A46" s="4" t="s">
        <v>41</v>
      </c>
    </row>
    <row r="47" spans="1:8" ht="18.75" x14ac:dyDescent="0.3">
      <c r="A47" s="4" t="s">
        <v>42</v>
      </c>
    </row>
    <row r="48" spans="1:8" ht="18.75" x14ac:dyDescent="0.3">
      <c r="A48" s="4" t="s">
        <v>43</v>
      </c>
    </row>
    <row r="49" spans="1:1" ht="18.75" x14ac:dyDescent="0.3">
      <c r="A49" s="4" t="s">
        <v>44</v>
      </c>
    </row>
  </sheetData>
  <mergeCells count="3">
    <mergeCell ref="A9:F9"/>
    <mergeCell ref="A11:G11"/>
    <mergeCell ref="A10:F10"/>
  </mergeCells>
  <pageMargins left="0.45" right="0.45" top="1" bottom="0" header="0.05" footer="0.05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Labor Savings</vt:lpstr>
      <vt:lpstr>Incremental Profits</vt:lpstr>
      <vt:lpstr>Financial Benefit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Robert Wright</cp:lastModifiedBy>
  <cp:lastPrinted>2022-09-19T15:09:44Z</cp:lastPrinted>
  <dcterms:created xsi:type="dcterms:W3CDTF">2016-03-07T00:12:55Z</dcterms:created>
  <dcterms:modified xsi:type="dcterms:W3CDTF">2022-10-11T11:31:36Z</dcterms:modified>
</cp:coreProperties>
</file>